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5.20.7\河辺雄和\令和３年度　河辺雄和\14 コロナ対策関係\（コロナ）助成金\事業復活支援金\給付額判定表\"/>
    </mc:Choice>
  </mc:AlternateContent>
  <xr:revisionPtr revIDLastSave="0" documentId="13_ncr:1_{AD96DE10-0BF5-4DDA-8EC8-3F0AB1532F70}" xr6:coauthVersionLast="47" xr6:coauthVersionMax="47" xr10:uidLastSave="{00000000-0000-0000-0000-000000000000}"/>
  <bookViews>
    <workbookView xWindow="-110" yWindow="-110" windowWidth="19420" windowHeight="10420" xr2:uid="{823957B6-1614-4F0A-81A6-50198736D7FF}"/>
  </bookViews>
  <sheets>
    <sheet name="法人②" sheetId="1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6" l="1"/>
  <c r="E8" i="16"/>
  <c r="F8" i="16" s="1"/>
  <c r="H8" i="16"/>
  <c r="I8" i="16"/>
  <c r="K8" i="16"/>
  <c r="L8" i="16" s="1"/>
  <c r="E9" i="16"/>
  <c r="F9" i="16"/>
  <c r="H9" i="16"/>
  <c r="I9" i="16" s="1"/>
  <c r="K9" i="16"/>
  <c r="L9" i="16"/>
  <c r="E11" i="16"/>
  <c r="F11" i="16" s="1"/>
  <c r="H11" i="16"/>
  <c r="I11" i="16"/>
  <c r="K11" i="16"/>
  <c r="L11" i="16" s="1"/>
  <c r="E12" i="16"/>
  <c r="F12" i="16"/>
  <c r="H12" i="16"/>
  <c r="I12" i="16" s="1"/>
  <c r="K12" i="16"/>
  <c r="L12" i="16"/>
  <c r="E13" i="16"/>
  <c r="F13" i="16" s="1"/>
  <c r="H13" i="16"/>
  <c r="I13" i="16"/>
  <c r="K13" i="16"/>
  <c r="L13" i="16" s="1"/>
  <c r="D14" i="16"/>
  <c r="G14" i="16"/>
  <c r="J14" i="16"/>
  <c r="D19" i="16"/>
  <c r="E19" i="16"/>
  <c r="D20" i="16"/>
  <c r="D21" i="16" s="1"/>
  <c r="E20" i="16"/>
</calcChain>
</file>

<file path=xl/sharedStrings.xml><?xml version="1.0" encoding="utf-8"?>
<sst xmlns="http://schemas.openxmlformats.org/spreadsheetml/2006/main" count="34" uniqueCount="27">
  <si>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</si>
  <si>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</si>
  <si>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</si>
  <si>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</si>
  <si>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</si>
  <si>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売上</t>
    <rPh sb="0" eb="2">
      <t>ウリアゲ</t>
    </rPh>
    <phoneticPr fontId="1"/>
  </si>
  <si>
    <t>減少額</t>
    <rPh sb="0" eb="2">
      <t>ゲンショウ</t>
    </rPh>
    <rPh sb="2" eb="3">
      <t>ガク</t>
    </rPh>
    <phoneticPr fontId="1"/>
  </si>
  <si>
    <t>減少率</t>
    <rPh sb="0" eb="3">
      <t>ゲンショウリツ</t>
    </rPh>
    <phoneticPr fontId="1"/>
  </si>
  <si>
    <t>2020年</t>
    <rPh sb="4" eb="5">
      <t>ネン</t>
    </rPh>
    <phoneticPr fontId="1"/>
  </si>
  <si>
    <t>合計</t>
    <rPh sb="0" eb="2">
      <t>ゴウケイ</t>
    </rPh>
    <phoneticPr fontId="1"/>
  </si>
  <si>
    <t>給付額</t>
    <rPh sb="0" eb="3">
      <t>キュウフガク</t>
    </rPh>
    <phoneticPr fontId="1"/>
  </si>
  <si>
    <t>▲30％以上50％未満</t>
    <rPh sb="4" eb="6">
      <t>イジョウ</t>
    </rPh>
    <rPh sb="9" eb="11">
      <t>ミマン</t>
    </rPh>
    <phoneticPr fontId="1"/>
  </si>
  <si>
    <t>▲50％以上</t>
    <rPh sb="4" eb="6">
      <t>イジョウ</t>
    </rPh>
    <phoneticPr fontId="1"/>
  </si>
  <si>
    <t>項目</t>
    <rPh sb="0" eb="2">
      <t>コウモク</t>
    </rPh>
    <phoneticPr fontId="1"/>
  </si>
  <si>
    <t>事業所名</t>
    <rPh sb="0" eb="3">
      <t>ジギョウショ</t>
    </rPh>
    <rPh sb="3" eb="4">
      <t>メイ</t>
    </rPh>
    <phoneticPr fontId="1"/>
  </si>
  <si>
    <t>事業復活支援金　給付対象判定表</t>
    <rPh sb="0" eb="2">
      <t>ジギョウ</t>
    </rPh>
    <rPh sb="2" eb="4">
      <t>フッカツ</t>
    </rPh>
    <rPh sb="4" eb="6">
      <t>シエン</t>
    </rPh>
    <rPh sb="6" eb="7">
      <t>キン</t>
    </rPh>
    <rPh sb="8" eb="10">
      <t>キュウフ</t>
    </rPh>
    <rPh sb="10" eb="12">
      <t>タイショウ</t>
    </rPh>
    <rPh sb="12" eb="14">
      <t>ハンテイ</t>
    </rPh>
    <rPh sb="14" eb="15">
      <t>ヒョウ</t>
    </rPh>
    <phoneticPr fontId="1"/>
  </si>
  <si>
    <t>①基準期間の売上合計</t>
    <rPh sb="1" eb="3">
      <t>キジュン</t>
    </rPh>
    <rPh sb="3" eb="5">
      <t>キカン</t>
    </rPh>
    <rPh sb="6" eb="8">
      <t>ウリアゲ</t>
    </rPh>
    <rPh sb="8" eb="10">
      <t>ゴウケイ</t>
    </rPh>
    <phoneticPr fontId="1"/>
  </si>
  <si>
    <t>②対象月の売上</t>
    <rPh sb="1" eb="3">
      <t>タイショウ</t>
    </rPh>
    <rPh sb="3" eb="4">
      <t>ツキ</t>
    </rPh>
    <rPh sb="5" eb="7">
      <t>ウリアゲ</t>
    </rPh>
    <phoneticPr fontId="1"/>
  </si>
  <si>
    <t>③対象月の売上×5カ月分</t>
    <rPh sb="1" eb="3">
      <t>タイショウ</t>
    </rPh>
    <rPh sb="3" eb="4">
      <t>ツキ</t>
    </rPh>
    <rPh sb="5" eb="7">
      <t>ウリアゲ</t>
    </rPh>
    <rPh sb="10" eb="11">
      <t>ゲツ</t>
    </rPh>
    <rPh sb="11" eb="12">
      <t>フン</t>
    </rPh>
    <phoneticPr fontId="1"/>
  </si>
  <si>
    <t>①－③</t>
    <phoneticPr fontId="1"/>
  </si>
  <si>
    <t>【法人】年間売上高1億円超～50億円以下</t>
    <phoneticPr fontId="1"/>
  </si>
  <si>
    <t>対象月
（1ヵ月）</t>
    <rPh sb="0" eb="2">
      <t>タイショウ</t>
    </rPh>
    <rPh sb="2" eb="3">
      <t>ヅキ</t>
    </rPh>
    <rPh sb="7" eb="8">
      <t>ゲツ</t>
    </rPh>
    <phoneticPr fontId="1"/>
  </si>
  <si>
    <t>基準期間</t>
    <rPh sb="0" eb="2">
      <t>キジュン</t>
    </rPh>
    <rPh sb="2" eb="4">
      <t>キカン</t>
    </rPh>
    <phoneticPr fontId="1"/>
  </si>
  <si>
    <t>A
（2020年11月～2021年3月）</t>
    <rPh sb="7" eb="8">
      <t>ネン</t>
    </rPh>
    <rPh sb="10" eb="11">
      <t>ガツ</t>
    </rPh>
    <rPh sb="16" eb="17">
      <t>ネン</t>
    </rPh>
    <rPh sb="18" eb="19">
      <t>ガツ</t>
    </rPh>
    <phoneticPr fontId="1"/>
  </si>
  <si>
    <t>B
（2019年11月～2020年3月）</t>
    <rPh sb="7" eb="8">
      <t>ネン</t>
    </rPh>
    <rPh sb="10" eb="11">
      <t>ガツ</t>
    </rPh>
    <rPh sb="16" eb="17">
      <t>ネン</t>
    </rPh>
    <rPh sb="18" eb="19">
      <t>ガツ</t>
    </rPh>
    <phoneticPr fontId="1"/>
  </si>
  <si>
    <t>C
（2018年11月～2019年3月）</t>
    <rPh sb="7" eb="8">
      <t>ネン</t>
    </rPh>
    <rPh sb="10" eb="11">
      <t>ガツ</t>
    </rPh>
    <rPh sb="16" eb="17">
      <t>ネン</t>
    </rPh>
    <rPh sb="18" eb="19">
      <t>ガツ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</si>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</sst>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#&quot;年&quot;"/>
    <numFmt numFmtId="177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3" borderId="2" xfId="0" applyFill="1" applyBorder="1" applyAlignment="1">
      <alignment horizontal="center" vertical="center"/>
    </xf>
    <xf numFmtId="38" fontId="0" fillId="0" borderId="0" xfId="1" applyFont="1" applyFill="1">
      <alignment vertical="center"/>
    </xf>
    <xf numFmtId="38" fontId="0" fillId="0" borderId="1" xfId="1" applyFont="1" applyFill="1" applyBorder="1" applyAlignment="1">
      <alignment horizontal="right" vertical="center"/>
    </xf>
    <xf numFmtId="177" fontId="0" fillId="0" borderId="1" xfId="2" applyNumberFormat="1" applyFont="1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177" fontId="0" fillId="0" borderId="2" xfId="2" applyNumberFormat="1" applyFont="1" applyFill="1" applyBorder="1" applyAlignment="1">
      <alignment horizontal="right" vertical="center"/>
    </xf>
    <xf numFmtId="38" fontId="0" fillId="3" borderId="1" xfId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177" fontId="0" fillId="0" borderId="10" xfId="2" applyNumberFormat="1" applyFont="1" applyFill="1" applyBorder="1" applyAlignment="1">
      <alignment horizontal="right" vertical="center"/>
    </xf>
    <xf numFmtId="177" fontId="0" fillId="0" borderId="13" xfId="2" applyNumberFormat="1" applyFont="1" applyFill="1" applyBorder="1" applyAlignment="1">
      <alignment horizontal="right" vertical="center"/>
    </xf>
    <xf numFmtId="0" fontId="0" fillId="3" borderId="14" xfId="0" applyFill="1" applyBorder="1" applyAlignment="1">
      <alignment horizontal="center" vertical="center"/>
    </xf>
    <xf numFmtId="38" fontId="0" fillId="6" borderId="15" xfId="1" applyFont="1" applyFill="1" applyBorder="1">
      <alignment vertical="center"/>
    </xf>
    <xf numFmtId="0" fontId="0" fillId="6" borderId="18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38" fontId="0" fillId="6" borderId="16" xfId="1" applyFont="1" applyFill="1" applyBorder="1">
      <alignment vertical="center"/>
    </xf>
    <xf numFmtId="0" fontId="0" fillId="6" borderId="19" xfId="0" applyFill="1" applyBorder="1" applyAlignment="1">
      <alignment horizontal="center" vertical="center"/>
    </xf>
    <xf numFmtId="176" fontId="0" fillId="3" borderId="5" xfId="0" applyNumberFormat="1" applyFill="1" applyBorder="1" applyAlignment="1" applyProtection="1">
      <alignment horizontal="center" vertical="center"/>
      <protection locked="0"/>
    </xf>
    <xf numFmtId="176" fontId="0" fillId="3" borderId="7" xfId="0" applyNumberFormat="1" applyFill="1" applyBorder="1" applyAlignment="1" applyProtection="1">
      <alignment horizontal="center" vertical="center"/>
      <protection locked="0"/>
    </xf>
    <xf numFmtId="38" fontId="0" fillId="5" borderId="6" xfId="1" applyFont="1" applyFill="1" applyBorder="1" applyAlignment="1" applyProtection="1">
      <alignment horizontal="right" vertical="center"/>
      <protection locked="0"/>
    </xf>
    <xf numFmtId="176" fontId="0" fillId="3" borderId="6" xfId="0" applyNumberFormat="1" applyFill="1" applyBorder="1" applyAlignment="1" applyProtection="1">
      <alignment horizontal="center" vertical="center"/>
      <protection locked="0"/>
    </xf>
    <xf numFmtId="38" fontId="0" fillId="5" borderId="11" xfId="1" applyFont="1" applyFill="1" applyBorder="1" applyAlignment="1" applyProtection="1">
      <alignment horizontal="right" vertical="center"/>
      <protection locked="0"/>
    </xf>
    <xf numFmtId="0" fontId="0" fillId="6" borderId="20" xfId="0" applyFill="1" applyBorder="1" applyProtection="1">
      <alignment vertical="center"/>
      <protection locked="0"/>
    </xf>
    <xf numFmtId="38" fontId="0" fillId="7" borderId="1" xfId="1" applyFont="1" applyFill="1" applyBorder="1">
      <alignment vertical="center"/>
    </xf>
    <xf numFmtId="38" fontId="0" fillId="5" borderId="3" xfId="1" applyFont="1" applyFill="1" applyBorder="1">
      <alignment vertical="center"/>
    </xf>
    <xf numFmtId="38" fontId="0" fillId="5" borderId="12" xfId="1" applyFont="1" applyFill="1" applyBorder="1">
      <alignment vertical="center"/>
    </xf>
    <xf numFmtId="38" fontId="0" fillId="5" borderId="1" xfId="1" applyFont="1" applyFill="1" applyBorder="1">
      <alignment vertical="center"/>
    </xf>
    <xf numFmtId="38" fontId="0" fillId="5" borderId="13" xfId="1" applyFont="1" applyFill="1" applyBorder="1">
      <alignment vertical="center"/>
    </xf>
    <xf numFmtId="38" fontId="0" fillId="2" borderId="1" xfId="1" applyFont="1" applyFill="1" applyBorder="1" applyAlignment="1">
      <alignment vertical="center" shrinkToFit="1"/>
    </xf>
    <xf numFmtId="0" fontId="0" fillId="4" borderId="1" xfId="0" applyFill="1" applyBorder="1" applyAlignment="1">
      <alignment horizontal="center" vertical="center"/>
    </xf>
    <xf numFmtId="38" fontId="0" fillId="0" borderId="9" xfId="1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4" fillId="0" borderId="0" xfId="0" applyFont="1" applyAlignment="1"/>
    <xf numFmtId="0" fontId="3" fillId="0" borderId="9" xfId="0" applyFont="1" applyBorder="1" applyAlignment="1"/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3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4" xfId="0" applyFill="1" applyBorder="1">
      <alignment vertical="center"/>
    </xf>
    <xf numFmtId="38" fontId="0" fillId="0" borderId="0" xfId="0" applyNumberFormat="1">
      <alignment vertical="center"/>
    </xf>
    <xf numFmtId="176" fontId="0" fillId="3" borderId="4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12" xfId="0" applyNumberFormat="1" applyFill="1" applyBorder="1" applyAlignment="1" applyProtection="1">
      <alignment horizontal="center" vertical="center" wrapText="1"/>
      <protection locked="0"/>
    </xf>
    <xf numFmtId="176" fontId="0" fillId="3" borderId="22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1">
    <dxf>
      <font>
        <color theme="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  <color rgb="FFCCFF66"/>
      <color rgb="FFFF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781050</xdr:colOff>
      <xdr:row>15</xdr:row>
      <xdr:rowOff>190500</xdr:rowOff>
    </xdr:from>
    <xdr:ext cx="3007360" cy="1320800"/>
    <xdr:pic>
      <xdr:nvPicPr>
        <xdr:cNvPr id="2" name="図 1">
          <a:extLst>
            <a:ext uri="{FF2B5EF4-FFF2-40B4-BE49-F238E27FC236}">
              <a16:creationId xmlns:a16="http://schemas.microsoft.com/office/drawing/2014/main" id="{E213B99A-C91C-4004-BBCD-4C4511ED6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6770" y="3619500"/>
          <a:ext cx="3007360" cy="1320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A81C-7733-4D24-A2E1-DE1CF327945E}">
  <sheetPr>
    <tabColor rgb="FF00B0F0"/>
  </sheetPr>
  <dimension ref="B1:N22"/>
  <sheetViews>
    <sheetView showGridLines="0" tabSelected="1" topLeftCell="A13" workbookViewId="0">
      <selection activeCell="D21" sqref="D21"/>
    </sheetView>
  </sheetViews>
  <sheetFormatPr defaultColWidth="8.6640625" defaultRowHeight="18" x14ac:dyDescent="0.55000000000000004"/>
  <cols>
    <col min="1" max="1" width="4.1640625" customWidth="1"/>
    <col min="2" max="2" width="6" customWidth="1"/>
    <col min="3" max="3" width="11.6640625" customWidth="1"/>
    <col min="4" max="4" width="11.6640625" style="2" customWidth="1"/>
    <col min="5" max="5" width="11.6640625" customWidth="1"/>
    <col min="6" max="6" width="6.6640625" customWidth="1"/>
    <col min="7" max="7" width="11.6640625" style="2" customWidth="1"/>
    <col min="8" max="8" width="11.6640625" customWidth="1"/>
    <col min="9" max="9" width="6.6640625" customWidth="1"/>
    <col min="10" max="10" width="11.6640625" style="2" customWidth="1"/>
    <col min="11" max="11" width="11.6640625" customWidth="1"/>
    <col min="12" max="12" width="6.6640625" customWidth="1"/>
  </cols>
  <sheetData>
    <row r="1" spans="2:14" ht="21.5" customHeight="1" x14ac:dyDescent="0.65">
      <c r="B1" s="35" t="s">
        <v>15</v>
      </c>
      <c r="D1"/>
      <c r="J1"/>
      <c r="L1" s="34"/>
    </row>
    <row r="2" spans="2:14" ht="21.5" customHeight="1" x14ac:dyDescent="0.65">
      <c r="B2" s="35" t="s">
        <v>20</v>
      </c>
      <c r="D2"/>
      <c r="I2" s="36" t="s">
        <v>14</v>
      </c>
      <c r="J2" s="37"/>
      <c r="K2" s="37"/>
      <c r="L2" s="33"/>
    </row>
    <row r="3" spans="2:14" ht="7" customHeight="1" x14ac:dyDescent="0.55000000000000004"/>
    <row r="4" spans="2:14" s="38" customFormat="1" ht="17.5" customHeight="1" x14ac:dyDescent="0.55000000000000004">
      <c r="B4" s="39"/>
      <c r="C4" s="47" t="s">
        <v>21</v>
      </c>
      <c r="D4" s="49" t="s">
        <v>22</v>
      </c>
      <c r="E4" s="49"/>
      <c r="F4" s="49"/>
      <c r="G4" s="49"/>
      <c r="H4" s="49"/>
      <c r="I4" s="49"/>
      <c r="J4" s="49"/>
      <c r="K4" s="49"/>
      <c r="L4" s="50"/>
    </row>
    <row r="5" spans="2:14" s="38" customFormat="1" ht="31" customHeight="1" thickBot="1" x14ac:dyDescent="0.6">
      <c r="B5" s="40"/>
      <c r="C5" s="48"/>
      <c r="D5" s="51" t="s">
        <v>23</v>
      </c>
      <c r="E5" s="49"/>
      <c r="F5" s="49"/>
      <c r="G5" s="52" t="s">
        <v>24</v>
      </c>
      <c r="H5" s="53"/>
      <c r="I5" s="53"/>
      <c r="J5" s="52" t="s">
        <v>25</v>
      </c>
      <c r="K5" s="53"/>
      <c r="L5" s="53"/>
    </row>
    <row r="6" spans="2:14" s="38" customFormat="1" ht="15" customHeight="1" x14ac:dyDescent="0.55000000000000004">
      <c r="B6" s="41"/>
      <c r="C6" s="20" t="s">
        <v>26</v>
      </c>
      <c r="D6" s="49" t="s">
        <v>8</v>
      </c>
      <c r="E6" s="49"/>
      <c r="F6" s="49"/>
      <c r="G6" s="53">
        <v>2019</v>
      </c>
      <c r="H6" s="53"/>
      <c r="I6" s="53"/>
      <c r="J6" s="53">
        <v>2018</v>
      </c>
      <c r="K6" s="53"/>
      <c r="L6" s="53"/>
    </row>
    <row r="7" spans="2:14" s="38" customFormat="1" ht="15" customHeight="1" x14ac:dyDescent="0.55000000000000004">
      <c r="B7" s="42"/>
      <c r="C7" s="21" t="s">
        <v>5</v>
      </c>
      <c r="D7" s="7" t="s">
        <v>5</v>
      </c>
      <c r="E7" s="46" t="s">
        <v>6</v>
      </c>
      <c r="F7" s="44" t="s">
        <v>7</v>
      </c>
      <c r="G7" s="9" t="s">
        <v>5</v>
      </c>
      <c r="H7" s="45" t="s">
        <v>6</v>
      </c>
      <c r="I7" s="45" t="s">
        <v>7</v>
      </c>
      <c r="J7" s="9" t="s">
        <v>5</v>
      </c>
      <c r="K7" s="45" t="s">
        <v>6</v>
      </c>
      <c r="L7" s="45" t="s">
        <v>7</v>
      </c>
    </row>
    <row r="8" spans="2:14" ht="27" customHeight="1" x14ac:dyDescent="0.55000000000000004">
      <c r="B8" s="1" t="s">
        <v>3</v>
      </c>
      <c r="C8" s="22"/>
      <c r="D8" s="27"/>
      <c r="E8" s="3" t="str">
        <f>+IF($C8="","",IF($D8="","",$C8-D8))</f>
        <v/>
      </c>
      <c r="F8" s="8" t="e">
        <f>ROUNDDOWN(E8/D8,3)</f>
        <v>#VALUE!</v>
      </c>
      <c r="G8" s="29"/>
      <c r="H8" s="3" t="str">
        <f>+IF($C8="","",IF($G8="","",$C8-G8))</f>
        <v/>
      </c>
      <c r="I8" s="8" t="e">
        <f>ROUNDDOWN(H8/G8,3)</f>
        <v>#VALUE!</v>
      </c>
      <c r="J8" s="29"/>
      <c r="K8" s="3" t="str">
        <f>+IF($C8="","",IF($J8="","",$C8-J8))</f>
        <v/>
      </c>
      <c r="L8" s="4" t="e">
        <f>ROUNDDOWN(K8/J8,3)</f>
        <v>#VALUE!</v>
      </c>
      <c r="N8" s="43"/>
    </row>
    <row r="9" spans="2:14" ht="27" customHeight="1" x14ac:dyDescent="0.55000000000000004">
      <c r="B9" s="1" t="s">
        <v>4</v>
      </c>
      <c r="C9" s="22"/>
      <c r="D9" s="27"/>
      <c r="E9" s="3" t="str">
        <f>+IF($C9="","",IF($D9="","",$C9-D9))</f>
        <v/>
      </c>
      <c r="F9" s="8" t="e">
        <f>ROUNDDOWN(E9/D9,3)</f>
        <v>#VALUE!</v>
      </c>
      <c r="G9" s="29"/>
      <c r="H9" s="3" t="str">
        <f>+IF($C9="","",IF($G9="","",$C9-G9))</f>
        <v/>
      </c>
      <c r="I9" s="8" t="e">
        <f>H9/G9</f>
        <v>#VALUE!</v>
      </c>
      <c r="J9" s="29"/>
      <c r="K9" s="3" t="str">
        <f>+IF($C9="","",IF($J9="","",$C9-J9))</f>
        <v/>
      </c>
      <c r="L9" s="4" t="e">
        <f>ROUNDDOWN(K9/J9,3)</f>
        <v>#VALUE!</v>
      </c>
    </row>
    <row r="10" spans="2:14" s="38" customFormat="1" ht="15" customHeight="1" x14ac:dyDescent="0.55000000000000004">
      <c r="B10" s="6"/>
      <c r="C10" s="23">
        <v>2022</v>
      </c>
      <c r="D10" s="49">
        <v>2021</v>
      </c>
      <c r="E10" s="49"/>
      <c r="F10" s="49"/>
      <c r="G10" s="53">
        <v>2020</v>
      </c>
      <c r="H10" s="53"/>
      <c r="I10" s="53"/>
      <c r="J10" s="53">
        <v>2019</v>
      </c>
      <c r="K10" s="53"/>
      <c r="L10" s="53"/>
    </row>
    <row r="11" spans="2:14" ht="27" customHeight="1" x14ac:dyDescent="0.55000000000000004">
      <c r="B11" s="1" t="s">
        <v>0</v>
      </c>
      <c r="C11" s="22"/>
      <c r="D11" s="27"/>
      <c r="E11" s="3" t="str">
        <f>+IF($C11="","",IF($D11="","",$C11-D11))</f>
        <v/>
      </c>
      <c r="F11" s="8" t="e">
        <f>ROUNDDOWN(E11/D11,3)</f>
        <v>#VALUE!</v>
      </c>
      <c r="G11" s="29"/>
      <c r="H11" s="3" t="str">
        <f>+IF($C11="","",IF($G11="","",$C11-G11))</f>
        <v/>
      </c>
      <c r="I11" s="8" t="e">
        <f>H11/G11</f>
        <v>#VALUE!</v>
      </c>
      <c r="J11" s="29"/>
      <c r="K11" s="3" t="str">
        <f>+IF($C11="","",IF($J11="","",$C11-J11))</f>
        <v/>
      </c>
      <c r="L11" s="4" t="e">
        <f>ROUNDDOWN(K11/J11,3)</f>
        <v>#VALUE!</v>
      </c>
    </row>
    <row r="12" spans="2:14" ht="27" customHeight="1" x14ac:dyDescent="0.55000000000000004">
      <c r="B12" s="1" t="s">
        <v>1</v>
      </c>
      <c r="C12" s="22"/>
      <c r="D12" s="27"/>
      <c r="E12" s="3" t="str">
        <f>+IF($C12="","",IF($D12="","",$C12-D12))</f>
        <v/>
      </c>
      <c r="F12" s="8" t="e">
        <f>ROUNDDOWN(E12/D12,3)</f>
        <v>#VALUE!</v>
      </c>
      <c r="G12" s="29"/>
      <c r="H12" s="3" t="str">
        <f>+IF($C12="","",IF($G12="","",$C12-G12))</f>
        <v/>
      </c>
      <c r="I12" s="8" t="e">
        <f>H12/G12</f>
        <v>#VALUE!</v>
      </c>
      <c r="J12" s="29"/>
      <c r="K12" s="3" t="str">
        <f>+IF($C12="","",IF($J12="","",$C12-J12))</f>
        <v/>
      </c>
      <c r="L12" s="4" t="e">
        <f>ROUNDDOWN(K12/J12,3)</f>
        <v>#VALUE!</v>
      </c>
    </row>
    <row r="13" spans="2:14" ht="27" customHeight="1" thickBot="1" x14ac:dyDescent="0.6">
      <c r="B13" s="10" t="s">
        <v>2</v>
      </c>
      <c r="C13" s="24"/>
      <c r="D13" s="28"/>
      <c r="E13" s="11" t="str">
        <f>+IF($C13="","",IF($D13="","",$C13-D13))</f>
        <v/>
      </c>
      <c r="F13" s="12" t="e">
        <f>ROUNDDOWN(E13/D13,3)</f>
        <v>#VALUE!</v>
      </c>
      <c r="G13" s="30"/>
      <c r="H13" s="11" t="str">
        <f>+IF($C13="","",IF($G13="","",$C13-G13))</f>
        <v/>
      </c>
      <c r="I13" s="12" t="e">
        <f>H13/G13</f>
        <v>#VALUE!</v>
      </c>
      <c r="J13" s="30"/>
      <c r="K13" s="11" t="str">
        <f>+IF($C13="","",IF($J13="","",$C13-J13))</f>
        <v/>
      </c>
      <c r="L13" s="13" t="e">
        <f>ROUNDDOWN(K13/J13,3)</f>
        <v>#VALUE!</v>
      </c>
    </row>
    <row r="14" spans="2:14" ht="27" customHeight="1" thickBot="1" x14ac:dyDescent="0.6">
      <c r="B14" s="14" t="s">
        <v>9</v>
      </c>
      <c r="C14" s="25"/>
      <c r="D14" s="15">
        <f>SUM(D8:D9)+SUM(D11:D13)</f>
        <v>0</v>
      </c>
      <c r="E14" s="16"/>
      <c r="F14" s="17"/>
      <c r="G14" s="18">
        <f>SUM(G8:G9)+SUM(G11:G13)</f>
        <v>0</v>
      </c>
      <c r="H14" s="16"/>
      <c r="I14" s="16"/>
      <c r="J14" s="18">
        <f>SUM(J8:J9)+SUM(J11:J13)</f>
        <v>0</v>
      </c>
      <c r="K14" s="16"/>
      <c r="L14" s="19"/>
    </row>
    <row r="16" spans="2:14" ht="21.5" customHeight="1" x14ac:dyDescent="0.55000000000000004">
      <c r="B16" s="56" t="s">
        <v>13</v>
      </c>
      <c r="C16" s="56"/>
      <c r="D16" s="31" t="s">
        <v>11</v>
      </c>
      <c r="E16" s="32" t="s">
        <v>12</v>
      </c>
    </row>
    <row r="17" spans="2:5" ht="21.5" customHeight="1" x14ac:dyDescent="0.55000000000000004">
      <c r="B17" s="54" t="s">
        <v>16</v>
      </c>
      <c r="C17" s="54"/>
      <c r="D17" s="29"/>
      <c r="E17" s="29"/>
    </row>
    <row r="18" spans="2:5" ht="21.5" customHeight="1" x14ac:dyDescent="0.55000000000000004">
      <c r="B18" s="54" t="s">
        <v>17</v>
      </c>
      <c r="C18" s="54"/>
      <c r="D18" s="29"/>
      <c r="E18" s="29"/>
    </row>
    <row r="19" spans="2:5" ht="21.5" customHeight="1" x14ac:dyDescent="0.55000000000000004">
      <c r="B19" s="54" t="s">
        <v>18</v>
      </c>
      <c r="C19" s="54"/>
      <c r="D19" s="5">
        <f>+D18*5</f>
        <v>0</v>
      </c>
      <c r="E19" s="5">
        <f>+E18*5</f>
        <v>0</v>
      </c>
    </row>
    <row r="20" spans="2:5" ht="21.5" customHeight="1" x14ac:dyDescent="0.55000000000000004">
      <c r="B20" s="55" t="s">
        <v>19</v>
      </c>
      <c r="C20" s="55"/>
      <c r="D20" s="5">
        <f>+D17-D19</f>
        <v>0</v>
      </c>
      <c r="E20" s="5">
        <f>+E17-E19</f>
        <v>0</v>
      </c>
    </row>
    <row r="21" spans="2:5" ht="21.5" customHeight="1" x14ac:dyDescent="0.55000000000000004">
      <c r="B21" s="55" t="s">
        <v>10</v>
      </c>
      <c r="C21" s="55"/>
      <c r="D21" s="26">
        <f>+IF(D20&gt;900000,900000,D20)</f>
        <v>0</v>
      </c>
      <c r="E21" s="26">
        <f>+IF(E20&gt;1500000,1500000,E20)</f>
        <v>0</v>
      </c>
    </row>
    <row r="22" spans="2:5" x14ac:dyDescent="0.55000000000000004">
      <c r="E22" s="2"/>
    </row>
  </sheetData>
  <sheetProtection sheet="1" objects="1" scenarios="1"/>
  <protectedRanges>
    <protectedRange sqref="D17:E18" name="範囲1"/>
    <protectedRange sqref="C8:D9 C11:D13 G8:G9 G11:G13 J8:J9 J11:J13" name="範囲1_2"/>
  </protectedRanges>
  <mergeCells count="17">
    <mergeCell ref="B21:C21"/>
    <mergeCell ref="D10:F10"/>
    <mergeCell ref="G10:I10"/>
    <mergeCell ref="J10:L10"/>
    <mergeCell ref="B16:C16"/>
    <mergeCell ref="B17:C17"/>
    <mergeCell ref="B18:C18"/>
    <mergeCell ref="D6:F6"/>
    <mergeCell ref="G6:I6"/>
    <mergeCell ref="J6:L6"/>
    <mergeCell ref="B19:C19"/>
    <mergeCell ref="B20:C20"/>
    <mergeCell ref="C4:C5"/>
    <mergeCell ref="D4:L4"/>
    <mergeCell ref="D5:F5"/>
    <mergeCell ref="G5:I5"/>
    <mergeCell ref="J5:L5"/>
  </mergeCells>
  <phoneticPr fontId="1"/>
  <conditionalFormatting sqref="F8:F9">
    <cfRule type="cellIs" dxfId="20" priority="19" operator="between">
      <formula>-0.3</formula>
      <formula>-0.499999999</formula>
    </cfRule>
    <cfRule type="cellIs" dxfId="19" priority="20" operator="lessThanOrEqual">
      <formula>-0.5</formula>
    </cfRule>
  </conditionalFormatting>
  <conditionalFormatting sqref="F8:F9">
    <cfRule type="containsErrors" dxfId="18" priority="21">
      <formula>ISERROR(F8)</formula>
    </cfRule>
  </conditionalFormatting>
  <conditionalFormatting sqref="I9">
    <cfRule type="cellIs" dxfId="17" priority="16" operator="between">
      <formula>-0.3</formula>
      <formula>-0.499999999</formula>
    </cfRule>
    <cfRule type="cellIs" dxfId="16" priority="17" operator="lessThanOrEqual">
      <formula>-0.5</formula>
    </cfRule>
  </conditionalFormatting>
  <conditionalFormatting sqref="I9">
    <cfRule type="containsErrors" dxfId="15" priority="18">
      <formula>ISERROR(I9)</formula>
    </cfRule>
  </conditionalFormatting>
  <conditionalFormatting sqref="F11:F13">
    <cfRule type="cellIs" dxfId="14" priority="13" operator="between">
      <formula>-0.3</formula>
      <formula>-0.499999999</formula>
    </cfRule>
    <cfRule type="cellIs" dxfId="13" priority="14" operator="lessThanOrEqual">
      <formula>-0.5</formula>
    </cfRule>
  </conditionalFormatting>
  <conditionalFormatting sqref="F11:F13">
    <cfRule type="containsErrors" dxfId="12" priority="15">
      <formula>ISERROR(F11)</formula>
    </cfRule>
  </conditionalFormatting>
  <conditionalFormatting sqref="I8">
    <cfRule type="cellIs" dxfId="11" priority="10" operator="between">
      <formula>-0.3</formula>
      <formula>-0.499999999</formula>
    </cfRule>
    <cfRule type="cellIs" dxfId="10" priority="11" operator="lessThanOrEqual">
      <formula>-0.5</formula>
    </cfRule>
  </conditionalFormatting>
  <conditionalFormatting sqref="I8">
    <cfRule type="containsErrors" dxfId="9" priority="12">
      <formula>ISERROR(I8)</formula>
    </cfRule>
  </conditionalFormatting>
  <conditionalFormatting sqref="I11:I13">
    <cfRule type="cellIs" dxfId="8" priority="7" operator="between">
      <formula>-0.3</formula>
      <formula>-0.499999999</formula>
    </cfRule>
    <cfRule type="cellIs" dxfId="7" priority="8" operator="lessThanOrEqual">
      <formula>-0.5</formula>
    </cfRule>
  </conditionalFormatting>
  <conditionalFormatting sqref="I11:I13">
    <cfRule type="containsErrors" dxfId="6" priority="9">
      <formula>ISERROR(I11)</formula>
    </cfRule>
  </conditionalFormatting>
  <conditionalFormatting sqref="L8:L9">
    <cfRule type="cellIs" dxfId="5" priority="4" operator="between">
      <formula>-0.3</formula>
      <formula>-0.499999999</formula>
    </cfRule>
    <cfRule type="cellIs" dxfId="4" priority="5" operator="lessThanOrEqual">
      <formula>-0.5</formula>
    </cfRule>
  </conditionalFormatting>
  <conditionalFormatting sqref="L8:L9">
    <cfRule type="containsErrors" dxfId="3" priority="6">
      <formula>ISERROR(L8)</formula>
    </cfRule>
  </conditionalFormatting>
  <conditionalFormatting sqref="L11:L13">
    <cfRule type="cellIs" dxfId="2" priority="1" operator="between">
      <formula>-0.3</formula>
      <formula>-0.499999999</formula>
    </cfRule>
    <cfRule type="cellIs" dxfId="1" priority="2" operator="lessThanOrEqual">
      <formula>-0.5</formula>
    </cfRule>
  </conditionalFormatting>
  <conditionalFormatting sqref="L11:L13">
    <cfRule type="containsErrors" dxfId="0" priority="3">
      <formula>ISERROR(L11)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千佳子</dc:creator>
  <cp:lastModifiedBy>藤田　千佳子</cp:lastModifiedBy>
  <cp:lastPrinted>2022-01-26T05:22:37Z</cp:lastPrinted>
  <dcterms:created xsi:type="dcterms:W3CDTF">2022-01-25T09:34:58Z</dcterms:created>
  <dcterms:modified xsi:type="dcterms:W3CDTF">2022-01-31T08:22:54Z</dcterms:modified>
</cp:coreProperties>
</file>